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555" windowHeight="6990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U33" i="1"/>
  <c r="V33"/>
  <c r="U34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U44"/>
  <c r="V44"/>
  <c r="U45"/>
  <c r="V45"/>
  <c r="U46"/>
  <c r="V46"/>
  <c r="U47"/>
  <c r="S20" s="1"/>
  <c r="V47"/>
  <c r="X20" s="1"/>
  <c r="U48"/>
  <c r="V48"/>
  <c r="U49"/>
  <c r="V49"/>
  <c r="W23"/>
  <c r="V23"/>
  <c r="R23"/>
  <c r="Q23"/>
  <c r="X21"/>
  <c r="X22"/>
  <c r="W20"/>
  <c r="W21"/>
  <c r="W22"/>
  <c r="V20"/>
  <c r="V21"/>
  <c r="V22"/>
  <c r="S21"/>
  <c r="S22"/>
  <c r="R20"/>
  <c r="R21"/>
  <c r="R22"/>
  <c r="Q20"/>
  <c r="Q21"/>
  <c r="Q22"/>
  <c r="N47"/>
  <c r="N48"/>
  <c r="M47"/>
  <c r="M48"/>
  <c r="N21"/>
  <c r="N22"/>
  <c r="M21"/>
  <c r="M22"/>
  <c r="X6" l="1"/>
  <c r="S6"/>
  <c r="M32"/>
  <c r="N45"/>
  <c r="M45"/>
  <c r="N44"/>
  <c r="M44"/>
  <c r="N4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46"/>
  <c r="N7"/>
  <c r="N8"/>
  <c r="N9"/>
  <c r="N10"/>
  <c r="N11"/>
  <c r="N12"/>
  <c r="N13"/>
  <c r="N14"/>
  <c r="N15"/>
  <c r="N16"/>
  <c r="N17"/>
  <c r="N18"/>
  <c r="N19"/>
  <c r="N6"/>
  <c r="M7"/>
  <c r="M8"/>
  <c r="M9"/>
  <c r="M10"/>
  <c r="M11"/>
  <c r="M12"/>
  <c r="M13"/>
  <c r="M14"/>
  <c r="M15"/>
  <c r="M16"/>
  <c r="M17"/>
  <c r="M18"/>
  <c r="M19"/>
  <c r="M6"/>
  <c r="Q19" l="1"/>
  <c r="Q15"/>
  <c r="Q11"/>
  <c r="Q7"/>
  <c r="V18"/>
  <c r="V14"/>
  <c r="V10"/>
  <c r="Q16"/>
  <c r="Q12"/>
  <c r="Q8"/>
  <c r="V19"/>
  <c r="V15"/>
  <c r="V11"/>
  <c r="V7"/>
  <c r="N20"/>
  <c r="Q17"/>
  <c r="Q13"/>
  <c r="Q9"/>
  <c r="V16"/>
  <c r="V12"/>
  <c r="V8"/>
  <c r="Q18"/>
  <c r="Q14"/>
  <c r="Q10"/>
  <c r="V6"/>
  <c r="V17"/>
  <c r="V13"/>
  <c r="V9"/>
  <c r="M20"/>
  <c r="Q6"/>
  <c r="R19"/>
  <c r="R15"/>
  <c r="R11"/>
  <c r="R7"/>
  <c r="S16"/>
  <c r="S12"/>
  <c r="S8"/>
  <c r="W18"/>
  <c r="W14"/>
  <c r="W10"/>
  <c r="X17"/>
  <c r="X13"/>
  <c r="X9"/>
  <c r="R6"/>
  <c r="R16"/>
  <c r="R12"/>
  <c r="R8"/>
  <c r="S17"/>
  <c r="S13"/>
  <c r="S9"/>
  <c r="W19"/>
  <c r="W15"/>
  <c r="W11"/>
  <c r="W7"/>
  <c r="X18"/>
  <c r="X14"/>
  <c r="X10"/>
  <c r="R17"/>
  <c r="R13"/>
  <c r="R9"/>
  <c r="S18"/>
  <c r="S14"/>
  <c r="S10"/>
  <c r="W16"/>
  <c r="W12"/>
  <c r="W8"/>
  <c r="X19"/>
  <c r="X15"/>
  <c r="X11"/>
  <c r="X7"/>
  <c r="X23" s="1"/>
  <c r="N46"/>
  <c r="R18"/>
  <c r="R14"/>
  <c r="R10"/>
  <c r="S19"/>
  <c r="S15"/>
  <c r="S23" s="1"/>
  <c r="S11"/>
  <c r="S7"/>
  <c r="W6"/>
  <c r="W17"/>
  <c r="W13"/>
  <c r="W9"/>
  <c r="X16"/>
  <c r="X12"/>
  <c r="X8"/>
</calcChain>
</file>

<file path=xl/sharedStrings.xml><?xml version="1.0" encoding="utf-8"?>
<sst xmlns="http://schemas.openxmlformats.org/spreadsheetml/2006/main" count="59" uniqueCount="21">
  <si>
    <t>Import 151319</t>
  </si>
  <si>
    <t>Tahun</t>
  </si>
  <si>
    <t>Indonesia</t>
  </si>
  <si>
    <t>Philipina</t>
  </si>
  <si>
    <t>Malaysia</t>
  </si>
  <si>
    <t>Belanda</t>
  </si>
  <si>
    <t>USA</t>
  </si>
  <si>
    <t>Import 151311</t>
  </si>
  <si>
    <t>INDONESIA</t>
  </si>
  <si>
    <t>PHILIPINA</t>
  </si>
  <si>
    <t>MALAYSIA</t>
  </si>
  <si>
    <t>TAHUN</t>
  </si>
  <si>
    <t>NILAI (US$)</t>
  </si>
  <si>
    <t>'151311</t>
  </si>
  <si>
    <t>'151319</t>
  </si>
  <si>
    <t>NILAI EKSPOR (US$)</t>
  </si>
  <si>
    <t>NILAI IMPORT (000 US$)</t>
  </si>
  <si>
    <t>NILAI ISP</t>
  </si>
  <si>
    <t>NILAI ISP Crude Coconut Oil 3 NEGARA</t>
  </si>
  <si>
    <t>rata-rata</t>
  </si>
  <si>
    <t>NILAI ISP 151319 Oil 3 NEGARA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</si>
</sst>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8"/>
      <name val="Calibri"/>
      <family val="2"/>
      <charset val="1"/>
      <scheme val="minor"/>
    </font>
    <font>
      <sz val="8"/>
      <name val="Calibri"/>
      <family val="2"/>
      <charset val="1"/>
      <scheme val="minor"/>
    </font>
    <font>
      <sz val="11"/>
      <color rgb="FF002B54"/>
      <name val="Calibri"/>
      <family val="2"/>
      <charset val="1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2B5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0">
    <xf numFmtId="0" fontId="0" fillId="0" borderId="0" xfId="0"/>
    <xf numFmtId="0" fontId="18" fillId="0" borderId="0" xfId="0" applyFont="1" applyBorder="1"/>
    <xf numFmtId="0" fontId="20" fillId="35" borderId="0" xfId="0" applyFont="1" applyFill="1" applyBorder="1" applyAlignment="1">
      <alignment horizontal="right" wrapText="1"/>
    </xf>
    <xf numFmtId="0" fontId="20" fillId="34" borderId="0" xfId="0" applyFont="1" applyFill="1" applyBorder="1" applyAlignment="1">
      <alignment horizontal="right" wrapText="1"/>
    </xf>
    <xf numFmtId="0" fontId="19" fillId="33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3" fillId="0" borderId="10" xfId="0" applyFont="1" applyFill="1" applyBorder="1" applyAlignment="1">
      <alignment horizontal="right" wrapText="1"/>
    </xf>
    <xf numFmtId="0" fontId="22" fillId="0" borderId="13" xfId="0" applyFont="1" applyFill="1" applyBorder="1"/>
    <xf numFmtId="0" fontId="21" fillId="34" borderId="0" xfId="0" applyFont="1" applyFill="1" applyBorder="1" applyAlignment="1">
      <alignment horizontal="right" wrapText="1"/>
    </xf>
    <xf numFmtId="0" fontId="23" fillId="0" borderId="11" xfId="0" applyFont="1" applyFill="1" applyBorder="1" applyAlignment="1">
      <alignment horizontal="right" wrapText="1"/>
    </xf>
    <xf numFmtId="0" fontId="24" fillId="0" borderId="13" xfId="0" applyFont="1" applyFill="1" applyBorder="1" applyAlignment="1">
      <alignment wrapText="1"/>
    </xf>
    <xf numFmtId="0" fontId="18" fillId="0" borderId="12" xfId="0" applyFont="1" applyFill="1" applyBorder="1" applyAlignment="1">
      <alignment horizontal="center"/>
    </xf>
    <xf numFmtId="0" fontId="21" fillId="35" borderId="0" xfId="0" applyFont="1" applyFill="1" applyBorder="1" applyAlignment="1">
      <alignment horizontal="right" wrapText="1"/>
    </xf>
    <xf numFmtId="1" fontId="23" fillId="0" borderId="13" xfId="0" applyNumberFormat="1" applyFont="1" applyFill="1" applyBorder="1" applyAlignment="1">
      <alignment horizontal="right" wrapText="1"/>
    </xf>
    <xf numFmtId="0" fontId="18" fillId="35" borderId="0" xfId="0" applyFont="1" applyFill="1" applyBorder="1" applyAlignment="1">
      <alignment horizontal="right" wrapText="1"/>
    </xf>
    <xf numFmtId="0" fontId="24" fillId="0" borderId="13" xfId="0" applyFont="1" applyFill="1" applyBorder="1" applyAlignment="1"/>
    <xf numFmtId="0" fontId="23" fillId="0" borderId="13" xfId="0" applyFont="1" applyFill="1" applyBorder="1" applyAlignment="1">
      <alignment horizontal="left" wrapText="1"/>
    </xf>
    <xf numFmtId="0" fontId="18" fillId="0" borderId="13" xfId="0" applyFont="1" applyFill="1" applyBorder="1"/>
    <xf numFmtId="0" fontId="18" fillId="34" borderId="0" xfId="0" applyFont="1" applyFill="1" applyBorder="1" applyAlignment="1">
      <alignment horizontal="right" wrapText="1"/>
    </xf>
    <xf numFmtId="0" fontId="0" fillId="0" borderId="0" xfId="0"/>
    <xf numFmtId="0" fontId="0" fillId="0" borderId="13" xfId="0" applyBorder="1"/>
    <xf numFmtId="164" fontId="0" fillId="0" borderId="0" xfId="0" applyNumberFormat="1"/>
    <xf numFmtId="164" fontId="0" fillId="0" borderId="13" xfId="0" applyNumberFormat="1" applyBorder="1"/>
    <xf numFmtId="165" fontId="0" fillId="0" borderId="13" xfId="0" applyNumberFormat="1" applyBorder="1"/>
    <xf numFmtId="0" fontId="18" fillId="0" borderId="12" xfId="0" applyFont="1" applyFill="1" applyBorder="1" applyAlignment="1">
      <alignment horizontal="center"/>
    </xf>
    <xf numFmtId="1" fontId="18" fillId="0" borderId="0" xfId="0" applyNumberFormat="1" applyFont="1" applyFill="1"/>
    <xf numFmtId="1" fontId="23" fillId="0" borderId="17" xfId="0" applyNumberFormat="1" applyFont="1" applyFill="1" applyBorder="1" applyAlignment="1">
      <alignment horizontal="right" wrapText="1"/>
    </xf>
    <xf numFmtId="1" fontId="23" fillId="0" borderId="0" xfId="0" applyNumberFormat="1" applyFont="1" applyFill="1" applyBorder="1" applyAlignment="1">
      <alignment horizontal="right" wrapText="1"/>
    </xf>
    <xf numFmtId="0" fontId="23" fillId="0" borderId="14" xfId="0" applyFont="1" applyFill="1" applyBorder="1" applyAlignment="1">
      <alignment horizontal="left" wrapText="1"/>
    </xf>
    <xf numFmtId="1" fontId="23" fillId="0" borderId="14" xfId="0" applyNumberFormat="1" applyFont="1" applyFill="1" applyBorder="1" applyAlignment="1">
      <alignment horizontal="right" wrapText="1"/>
    </xf>
    <xf numFmtId="0" fontId="23" fillId="0" borderId="15" xfId="0" applyFont="1" applyFill="1" applyBorder="1" applyAlignment="1">
      <alignment horizontal="left" wrapText="1"/>
    </xf>
    <xf numFmtId="0" fontId="23" fillId="36" borderId="13" xfId="0" applyFont="1" applyFill="1" applyBorder="1" applyAlignment="1">
      <alignment horizontal="left" wrapText="1"/>
    </xf>
    <xf numFmtId="0" fontId="18" fillId="36" borderId="13" xfId="0" applyFont="1" applyFill="1" applyBorder="1" applyAlignment="1">
      <alignment horizontal="right" wrapText="1"/>
    </xf>
    <xf numFmtId="0" fontId="20" fillId="36" borderId="13" xfId="0" applyFont="1" applyFill="1" applyBorder="1" applyAlignment="1">
      <alignment horizontal="right" wrapText="1"/>
    </xf>
    <xf numFmtId="0" fontId="21" fillId="36" borderId="13" xfId="0" applyFont="1" applyFill="1" applyBorder="1" applyAlignment="1">
      <alignment horizontal="right" wrapText="1"/>
    </xf>
    <xf numFmtId="0" fontId="0" fillId="36" borderId="13" xfId="0" applyFont="1" applyFill="1" applyBorder="1"/>
    <xf numFmtId="0" fontId="23" fillId="0" borderId="19" xfId="0" applyFont="1" applyFill="1" applyBorder="1" applyAlignment="1">
      <alignment horizontal="right" wrapText="1"/>
    </xf>
    <xf numFmtId="0" fontId="23" fillId="0" borderId="0" xfId="0" applyFont="1" applyFill="1" applyBorder="1" applyAlignment="1">
      <alignment horizontal="right" wrapText="1"/>
    </xf>
    <xf numFmtId="0" fontId="23" fillId="0" borderId="20" xfId="0" applyFont="1" applyFill="1" applyBorder="1" applyAlignment="1">
      <alignment horizontal="right" wrapText="1"/>
    </xf>
    <xf numFmtId="0" fontId="23" fillId="37" borderId="13" xfId="0" applyFont="1" applyFill="1" applyBorder="1" applyAlignment="1">
      <alignment horizontal="left" wrapText="1"/>
    </xf>
    <xf numFmtId="0" fontId="18" fillId="37" borderId="13" xfId="0" applyFont="1" applyFill="1" applyBorder="1" applyAlignment="1">
      <alignment horizontal="right" wrapText="1"/>
    </xf>
    <xf numFmtId="0" fontId="20" fillId="37" borderId="13" xfId="0" applyFont="1" applyFill="1" applyBorder="1" applyAlignment="1">
      <alignment horizontal="right" wrapText="1"/>
    </xf>
    <xf numFmtId="0" fontId="21" fillId="37" borderId="13" xfId="0" applyFont="1" applyFill="1" applyBorder="1" applyAlignment="1">
      <alignment horizontal="right" wrapText="1"/>
    </xf>
    <xf numFmtId="0" fontId="18" fillId="37" borderId="13" xfId="0" applyFont="1" applyFill="1" applyBorder="1"/>
    <xf numFmtId="0" fontId="0" fillId="37" borderId="13" xfId="0" applyFont="1" applyFill="1" applyBorder="1"/>
    <xf numFmtId="0" fontId="0" fillId="37" borderId="13" xfId="0" applyFill="1" applyBorder="1"/>
    <xf numFmtId="0" fontId="23" fillId="0" borderId="13" xfId="0" applyFont="1" applyFill="1" applyBorder="1" applyAlignment="1">
      <alignment horizontal="right" wrapText="1"/>
    </xf>
    <xf numFmtId="1" fontId="18" fillId="0" borderId="13" xfId="0" applyNumberFormat="1" applyFont="1" applyFill="1" applyBorder="1"/>
    <xf numFmtId="0" fontId="18" fillId="36" borderId="13" xfId="0" applyFont="1" applyFill="1" applyBorder="1"/>
    <xf numFmtId="0" fontId="0" fillId="0" borderId="12" xfId="0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37" borderId="13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9"/>
  <sheetViews>
    <sheetView tabSelected="1" workbookViewId="0">
      <selection activeCell="T30" sqref="T30:V30"/>
    </sheetView>
  </sheetViews>
  <sheetFormatPr defaultRowHeight="15"/>
  <cols>
    <col min="13" max="13" width="14.140625" customWidth="1"/>
    <col min="17" max="17" width="11.5703125" customWidth="1"/>
  </cols>
  <sheetData>
    <row r="1" spans="1:24">
      <c r="A1" s="1" t="s">
        <v>0</v>
      </c>
      <c r="B1" s="1"/>
      <c r="C1" s="1"/>
      <c r="D1" s="1"/>
      <c r="E1" s="1"/>
      <c r="F1" s="1"/>
    </row>
    <row r="2" spans="1:2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4">
      <c r="A3" s="3">
        <v>2001</v>
      </c>
      <c r="B3" s="2">
        <v>18</v>
      </c>
      <c r="C3" s="2">
        <v>8</v>
      </c>
      <c r="D3" s="1">
        <v>985</v>
      </c>
      <c r="E3" s="1">
        <v>3871</v>
      </c>
      <c r="F3" s="1">
        <v>45556</v>
      </c>
      <c r="H3" s="53" t="s">
        <v>8</v>
      </c>
      <c r="I3" s="53"/>
      <c r="J3" s="53"/>
      <c r="K3" s="53"/>
      <c r="L3" s="53"/>
    </row>
    <row r="4" spans="1:24">
      <c r="A4" s="2">
        <v>2002</v>
      </c>
      <c r="B4" s="3">
        <v>14</v>
      </c>
      <c r="C4" s="3">
        <v>13</v>
      </c>
      <c r="D4" s="1">
        <v>2940</v>
      </c>
      <c r="E4" s="1">
        <v>3039</v>
      </c>
      <c r="F4" s="1">
        <v>64338</v>
      </c>
      <c r="H4" s="17" t="s">
        <v>11</v>
      </c>
      <c r="I4" s="58" t="s">
        <v>15</v>
      </c>
      <c r="J4" s="58"/>
      <c r="K4" s="58" t="s">
        <v>16</v>
      </c>
      <c r="L4" s="58"/>
      <c r="M4" s="56" t="s">
        <v>17</v>
      </c>
      <c r="N4" s="49"/>
      <c r="P4" s="19" t="s">
        <v>18</v>
      </c>
      <c r="U4" s="19" t="s">
        <v>20</v>
      </c>
      <c r="V4" s="19"/>
      <c r="W4" s="19"/>
      <c r="X4" s="19"/>
    </row>
    <row r="5" spans="1:24" ht="30">
      <c r="A5" s="3">
        <v>2003</v>
      </c>
      <c r="B5" s="3">
        <v>329</v>
      </c>
      <c r="C5" s="1">
        <v>7</v>
      </c>
      <c r="D5" s="2">
        <v>11457</v>
      </c>
      <c r="E5" s="2">
        <v>2076</v>
      </c>
      <c r="F5" s="2">
        <v>61176</v>
      </c>
      <c r="H5" s="17"/>
      <c r="I5" s="16" t="s">
        <v>13</v>
      </c>
      <c r="J5" s="28" t="s">
        <v>14</v>
      </c>
      <c r="K5" s="31" t="s">
        <v>13</v>
      </c>
      <c r="L5" s="31" t="s">
        <v>14</v>
      </c>
      <c r="M5" s="30" t="s">
        <v>13</v>
      </c>
      <c r="N5" s="16" t="s">
        <v>14</v>
      </c>
      <c r="P5" s="16" t="s">
        <v>11</v>
      </c>
      <c r="Q5" s="16" t="s">
        <v>2</v>
      </c>
      <c r="R5" s="16" t="s">
        <v>3</v>
      </c>
      <c r="S5" s="16" t="s">
        <v>4</v>
      </c>
      <c r="U5" s="16" t="s">
        <v>11</v>
      </c>
      <c r="V5" s="16" t="s">
        <v>2</v>
      </c>
      <c r="W5" s="16" t="s">
        <v>3</v>
      </c>
      <c r="X5" s="16" t="s">
        <v>4</v>
      </c>
    </row>
    <row r="6" spans="1:24">
      <c r="A6" s="2">
        <v>2004</v>
      </c>
      <c r="B6" s="3">
        <v>1472</v>
      </c>
      <c r="C6" s="2">
        <v>16</v>
      </c>
      <c r="D6" s="2">
        <v>25614</v>
      </c>
      <c r="E6" s="2">
        <v>2594</v>
      </c>
      <c r="F6" s="2">
        <v>83071</v>
      </c>
      <c r="H6" s="16">
        <v>2001</v>
      </c>
      <c r="I6" s="13">
        <v>94992</v>
      </c>
      <c r="J6" s="29">
        <v>16659</v>
      </c>
      <c r="K6" s="32">
        <v>0</v>
      </c>
      <c r="L6" s="33">
        <v>18</v>
      </c>
      <c r="M6" s="20">
        <f>(I6-K6)/(I6+K6)</f>
        <v>1</v>
      </c>
      <c r="N6" s="20">
        <f>(J6-L6)/(J6+L6)</f>
        <v>0.9978413383702105</v>
      </c>
      <c r="P6" s="16">
        <v>2001</v>
      </c>
      <c r="Q6" s="22">
        <f>M6</f>
        <v>1</v>
      </c>
      <c r="R6" s="22">
        <f t="shared" ref="R6:R19" si="0">M32</f>
        <v>0.99997653098643202</v>
      </c>
      <c r="S6" s="22">
        <f t="shared" ref="S6:S22" si="1">U33</f>
        <v>-0.68162437246406715</v>
      </c>
      <c r="U6" s="16">
        <v>2001</v>
      </c>
      <c r="V6" s="23">
        <f>N6</f>
        <v>0.9978413383702105</v>
      </c>
      <c r="W6" s="23">
        <f t="shared" ref="W6:W22" si="2">N32</f>
        <v>0.99979140592407179</v>
      </c>
      <c r="X6" s="23">
        <f t="shared" ref="X6:X22" si="3">V33</f>
        <v>0.82570998849862864</v>
      </c>
    </row>
    <row r="7" spans="1:24">
      <c r="A7" s="3">
        <v>2005</v>
      </c>
      <c r="B7" s="3">
        <v>2146</v>
      </c>
      <c r="C7" s="3">
        <v>13</v>
      </c>
      <c r="D7" s="2">
        <v>47389</v>
      </c>
      <c r="E7" s="2">
        <v>5995</v>
      </c>
      <c r="F7" s="2">
        <v>115197</v>
      </c>
      <c r="H7" s="17">
        <v>2002</v>
      </c>
      <c r="I7" s="13">
        <v>122221</v>
      </c>
      <c r="J7" s="29">
        <v>35626</v>
      </c>
      <c r="K7" s="32">
        <v>0</v>
      </c>
      <c r="L7" s="33">
        <v>14</v>
      </c>
      <c r="M7" s="20">
        <f t="shared" ref="M7:M19" si="4">(I7-K7)/(I7+K7)</f>
        <v>1</v>
      </c>
      <c r="N7" s="20">
        <f t="shared" ref="N7:N19" si="5">(J7-L7)/(J7+L7)</f>
        <v>0.99921436588103252</v>
      </c>
      <c r="P7" s="17">
        <v>2002</v>
      </c>
      <c r="Q7" s="22">
        <f t="shared" ref="Q7:Q22" si="6">M7</f>
        <v>1</v>
      </c>
      <c r="R7" s="22">
        <f t="shared" si="0"/>
        <v>0.99527706236132618</v>
      </c>
      <c r="S7" s="22">
        <f t="shared" si="1"/>
        <v>-0.67382342837512887</v>
      </c>
      <c r="U7" s="17">
        <v>2002</v>
      </c>
      <c r="V7" s="23">
        <f t="shared" ref="V7:V22" si="7">N7</f>
        <v>0.99921436588103252</v>
      </c>
      <c r="W7" s="23">
        <f t="shared" si="2"/>
        <v>0.99964366965435958</v>
      </c>
      <c r="X7" s="23">
        <f t="shared" si="3"/>
        <v>0.8305426669356466</v>
      </c>
    </row>
    <row r="8" spans="1:24">
      <c r="A8" s="2">
        <v>2006</v>
      </c>
      <c r="B8" s="3">
        <v>58</v>
      </c>
      <c r="C8" s="1">
        <v>4</v>
      </c>
      <c r="D8" s="2">
        <v>42011</v>
      </c>
      <c r="E8" s="2">
        <v>7181</v>
      </c>
      <c r="F8" s="2">
        <v>140325</v>
      </c>
      <c r="H8" s="17">
        <v>2003</v>
      </c>
      <c r="I8" s="13">
        <v>99368</v>
      </c>
      <c r="J8" s="29">
        <v>54240</v>
      </c>
      <c r="K8" s="34">
        <v>3564</v>
      </c>
      <c r="L8" s="33">
        <v>329</v>
      </c>
      <c r="M8" s="20">
        <f t="shared" si="4"/>
        <v>0.93075039832122175</v>
      </c>
      <c r="N8" s="20">
        <f t="shared" si="5"/>
        <v>0.98794187175869086</v>
      </c>
      <c r="P8" s="17">
        <v>2003</v>
      </c>
      <c r="Q8" s="22">
        <f t="shared" si="6"/>
        <v>0.93075039832122175</v>
      </c>
      <c r="R8" s="22">
        <f t="shared" si="0"/>
        <v>0.99998998593023203</v>
      </c>
      <c r="S8" s="22">
        <f t="shared" si="1"/>
        <v>-0.46583731134577366</v>
      </c>
      <c r="U8" s="17">
        <v>2003</v>
      </c>
      <c r="V8" s="23">
        <f t="shared" si="7"/>
        <v>0.98794187175869086</v>
      </c>
      <c r="W8" s="23">
        <f t="shared" si="2"/>
        <v>0.9998672117308951</v>
      </c>
      <c r="X8" s="23">
        <f t="shared" si="3"/>
        <v>0.68727054359842232</v>
      </c>
    </row>
    <row r="9" spans="1:24">
      <c r="A9" s="3">
        <v>2007</v>
      </c>
      <c r="B9" s="2">
        <v>78</v>
      </c>
      <c r="C9" s="3">
        <v>37</v>
      </c>
      <c r="D9" s="3">
        <v>46072</v>
      </c>
      <c r="E9" s="2">
        <v>11459</v>
      </c>
      <c r="F9" s="2">
        <v>147531</v>
      </c>
      <c r="H9" s="17">
        <v>2004</v>
      </c>
      <c r="I9" s="13">
        <v>221037</v>
      </c>
      <c r="J9" s="29">
        <v>43907</v>
      </c>
      <c r="K9" s="34">
        <v>69</v>
      </c>
      <c r="L9" s="33">
        <v>1472</v>
      </c>
      <c r="M9" s="20">
        <f t="shared" si="4"/>
        <v>0.99937586496974307</v>
      </c>
      <c r="N9" s="20">
        <f t="shared" si="5"/>
        <v>0.93512417638114542</v>
      </c>
      <c r="P9" s="17">
        <v>2004</v>
      </c>
      <c r="Q9" s="22">
        <f t="shared" si="6"/>
        <v>0.99937586496974307</v>
      </c>
      <c r="R9" s="22">
        <f t="shared" si="0"/>
        <v>1</v>
      </c>
      <c r="S9" s="22">
        <f t="shared" si="1"/>
        <v>-0.53595394535385266</v>
      </c>
      <c r="U9" s="17">
        <v>2004</v>
      </c>
      <c r="V9" s="23">
        <f t="shared" si="7"/>
        <v>0.93512417638114542</v>
      </c>
      <c r="W9" s="23">
        <f t="shared" si="2"/>
        <v>0.99980133848197772</v>
      </c>
      <c r="X9" s="23">
        <f t="shared" si="3"/>
        <v>0.50687305071040778</v>
      </c>
    </row>
    <row r="10" spans="1:24">
      <c r="A10" s="2">
        <v>2008</v>
      </c>
      <c r="B10" s="2">
        <v>152</v>
      </c>
      <c r="C10" s="2">
        <v>10</v>
      </c>
      <c r="D10" s="3">
        <v>41535</v>
      </c>
      <c r="E10" s="2">
        <v>11555</v>
      </c>
      <c r="F10" s="2">
        <v>245668</v>
      </c>
      <c r="H10" s="17">
        <v>2005</v>
      </c>
      <c r="I10" s="13">
        <v>345960</v>
      </c>
      <c r="J10" s="29">
        <v>67802</v>
      </c>
      <c r="K10" s="34">
        <v>1500</v>
      </c>
      <c r="L10" s="33">
        <v>2146</v>
      </c>
      <c r="M10" s="20">
        <f t="shared" si="4"/>
        <v>0.99136591262303575</v>
      </c>
      <c r="N10" s="20">
        <f t="shared" si="5"/>
        <v>0.93864013266998336</v>
      </c>
      <c r="P10" s="17">
        <v>2005</v>
      </c>
      <c r="Q10" s="22">
        <f t="shared" si="6"/>
        <v>0.99136591262303575</v>
      </c>
      <c r="R10" s="22">
        <f t="shared" si="0"/>
        <v>0.99999585711178551</v>
      </c>
      <c r="S10" s="22">
        <f t="shared" si="1"/>
        <v>-0.5148125289307206</v>
      </c>
      <c r="U10" s="17">
        <v>2005</v>
      </c>
      <c r="V10" s="23">
        <f t="shared" si="7"/>
        <v>0.93864013266998336</v>
      </c>
      <c r="W10" s="23">
        <f t="shared" si="2"/>
        <v>0.99985098151597651</v>
      </c>
      <c r="X10" s="23">
        <f t="shared" si="3"/>
        <v>0.29773786501285554</v>
      </c>
    </row>
    <row r="11" spans="1:24">
      <c r="A11" s="3">
        <v>2009</v>
      </c>
      <c r="B11" s="2">
        <v>118</v>
      </c>
      <c r="C11" s="2">
        <v>122</v>
      </c>
      <c r="D11" s="3">
        <v>16719</v>
      </c>
      <c r="E11" s="2">
        <v>4146</v>
      </c>
      <c r="F11" s="2">
        <v>163647</v>
      </c>
      <c r="H11" s="17">
        <v>2006</v>
      </c>
      <c r="I11" s="13">
        <v>196889</v>
      </c>
      <c r="J11" s="29">
        <v>73785</v>
      </c>
      <c r="K11" s="34">
        <v>3638</v>
      </c>
      <c r="L11" s="33">
        <v>58</v>
      </c>
      <c r="M11" s="20">
        <f t="shared" si="4"/>
        <v>0.96371560936931189</v>
      </c>
      <c r="N11" s="20">
        <f t="shared" si="5"/>
        <v>0.99842909957612769</v>
      </c>
      <c r="P11" s="17">
        <v>2006</v>
      </c>
      <c r="Q11" s="22">
        <f t="shared" si="6"/>
        <v>0.96371560936931189</v>
      </c>
      <c r="R11" s="22">
        <f t="shared" si="0"/>
        <v>1</v>
      </c>
      <c r="S11" s="22">
        <f t="shared" si="1"/>
        <v>-0.31839719818706219</v>
      </c>
      <c r="U11" s="17">
        <v>2006</v>
      </c>
      <c r="V11" s="23">
        <f t="shared" si="7"/>
        <v>0.99842909957612769</v>
      </c>
      <c r="W11" s="23">
        <f t="shared" si="2"/>
        <v>0.99995471552861126</v>
      </c>
      <c r="X11" s="23">
        <f t="shared" si="3"/>
        <v>0.19956177955606363</v>
      </c>
    </row>
    <row r="12" spans="1:24">
      <c r="A12" s="2">
        <v>2010</v>
      </c>
      <c r="B12" s="2">
        <v>221</v>
      </c>
      <c r="C12" s="2">
        <v>13</v>
      </c>
      <c r="D12" s="3">
        <v>47461</v>
      </c>
      <c r="E12" s="2">
        <v>20861</v>
      </c>
      <c r="F12" s="2">
        <v>246018</v>
      </c>
      <c r="H12" s="17">
        <v>2007</v>
      </c>
      <c r="I12" s="13">
        <v>466538</v>
      </c>
      <c r="J12" s="29">
        <v>103871</v>
      </c>
      <c r="K12" s="34">
        <v>3263</v>
      </c>
      <c r="L12" s="33">
        <v>78</v>
      </c>
      <c r="M12" s="20">
        <f t="shared" si="4"/>
        <v>0.98610901211363966</v>
      </c>
      <c r="N12" s="20">
        <f t="shared" si="5"/>
        <v>0.99849926406218437</v>
      </c>
      <c r="P12" s="17">
        <v>2007</v>
      </c>
      <c r="Q12" s="22">
        <f t="shared" si="6"/>
        <v>0.98610901211363966</v>
      </c>
      <c r="R12" s="22">
        <f t="shared" si="0"/>
        <v>0.99319076831353847</v>
      </c>
      <c r="S12" s="22">
        <f t="shared" si="1"/>
        <v>-0.53399413234488602</v>
      </c>
      <c r="U12" s="17">
        <v>2007</v>
      </c>
      <c r="V12" s="23">
        <f t="shared" si="7"/>
        <v>0.99849926406218437</v>
      </c>
      <c r="W12" s="23">
        <f t="shared" si="2"/>
        <v>0.99967211662014266</v>
      </c>
      <c r="X12" s="23">
        <f t="shared" si="3"/>
        <v>0.34139106692302745</v>
      </c>
    </row>
    <row r="13" spans="1:24">
      <c r="A13" s="3">
        <v>2011</v>
      </c>
      <c r="B13" s="3">
        <v>166</v>
      </c>
      <c r="C13" s="2">
        <v>376</v>
      </c>
      <c r="D13" s="2">
        <v>88627</v>
      </c>
      <c r="E13" s="2">
        <v>27483</v>
      </c>
      <c r="F13" s="2">
        <v>477554</v>
      </c>
      <c r="H13" s="17">
        <v>2008</v>
      </c>
      <c r="I13" s="13">
        <v>565426</v>
      </c>
      <c r="J13" s="29">
        <v>203707</v>
      </c>
      <c r="K13" s="34">
        <v>30</v>
      </c>
      <c r="L13" s="33">
        <v>152</v>
      </c>
      <c r="M13" s="20">
        <f t="shared" si="4"/>
        <v>0.99989389094819048</v>
      </c>
      <c r="N13" s="20">
        <f t="shared" si="5"/>
        <v>0.99850877322070641</v>
      </c>
      <c r="P13" s="17">
        <v>2008</v>
      </c>
      <c r="Q13" s="22">
        <f t="shared" si="6"/>
        <v>0.99989389094819048</v>
      </c>
      <c r="R13" s="22">
        <f t="shared" si="0"/>
        <v>0.9999969927706206</v>
      </c>
      <c r="S13" s="22">
        <f t="shared" si="1"/>
        <v>-0.54919937093430549</v>
      </c>
      <c r="U13" s="17">
        <v>2008</v>
      </c>
      <c r="V13" s="23">
        <f t="shared" si="7"/>
        <v>0.99850877322070641</v>
      </c>
      <c r="W13" s="23">
        <f t="shared" si="2"/>
        <v>0.99994660387282108</v>
      </c>
      <c r="X13" s="23">
        <f t="shared" si="3"/>
        <v>0.49475105526293384</v>
      </c>
    </row>
    <row r="14" spans="1:24">
      <c r="A14" s="2">
        <v>2012</v>
      </c>
      <c r="B14" s="3">
        <v>792</v>
      </c>
      <c r="C14" s="2">
        <v>2</v>
      </c>
      <c r="D14" s="2">
        <v>49452</v>
      </c>
      <c r="E14" s="2">
        <v>6583</v>
      </c>
      <c r="F14" s="2">
        <v>439191</v>
      </c>
      <c r="H14" s="17">
        <v>2009</v>
      </c>
      <c r="I14" s="13">
        <v>267907</v>
      </c>
      <c r="J14" s="29">
        <v>119453</v>
      </c>
      <c r="K14" s="34">
        <v>29</v>
      </c>
      <c r="L14" s="33">
        <v>118</v>
      </c>
      <c r="M14" s="20">
        <f t="shared" si="4"/>
        <v>0.99978353039531831</v>
      </c>
      <c r="N14" s="20">
        <f t="shared" si="5"/>
        <v>0.99802627727459003</v>
      </c>
      <c r="P14" s="17">
        <v>2009</v>
      </c>
      <c r="Q14" s="22">
        <f t="shared" si="6"/>
        <v>0.99978353039531831</v>
      </c>
      <c r="R14" s="22">
        <f t="shared" si="0"/>
        <v>1</v>
      </c>
      <c r="S14" s="22">
        <f t="shared" si="1"/>
        <v>-0.67722301640897009</v>
      </c>
      <c r="U14" s="17">
        <v>2009</v>
      </c>
      <c r="V14" s="23">
        <f t="shared" si="7"/>
        <v>0.99802627727459003</v>
      </c>
      <c r="W14" s="23">
        <f t="shared" si="2"/>
        <v>0.99869406280273387</v>
      </c>
      <c r="X14" s="23">
        <f t="shared" si="3"/>
        <v>0.69434821159242777</v>
      </c>
    </row>
    <row r="15" spans="1:24">
      <c r="A15" s="3">
        <v>2013</v>
      </c>
      <c r="B15" s="3">
        <v>749</v>
      </c>
      <c r="C15" s="2">
        <v>14</v>
      </c>
      <c r="D15" s="2">
        <v>14280</v>
      </c>
      <c r="E15" s="2">
        <v>3059</v>
      </c>
      <c r="F15" s="2">
        <v>370865</v>
      </c>
      <c r="H15" s="17">
        <v>2010</v>
      </c>
      <c r="I15" s="13">
        <v>357238</v>
      </c>
      <c r="J15" s="29">
        <v>208830</v>
      </c>
      <c r="K15" s="34">
        <v>0</v>
      </c>
      <c r="L15" s="33">
        <v>221</v>
      </c>
      <c r="M15" s="20">
        <f t="shared" si="4"/>
        <v>1</v>
      </c>
      <c r="N15" s="20">
        <f t="shared" si="5"/>
        <v>0.99788568339783112</v>
      </c>
      <c r="P15" s="17">
        <v>2010</v>
      </c>
      <c r="Q15" s="22">
        <f t="shared" si="6"/>
        <v>1</v>
      </c>
      <c r="R15" s="22">
        <f t="shared" si="0"/>
        <v>1</v>
      </c>
      <c r="S15" s="22">
        <f t="shared" si="1"/>
        <v>-0.80330794517077997</v>
      </c>
      <c r="U15" s="17">
        <v>2010</v>
      </c>
      <c r="V15" s="23">
        <f t="shared" si="7"/>
        <v>0.99788568339783112</v>
      </c>
      <c r="W15" s="23">
        <f t="shared" si="2"/>
        <v>0.9999093852486155</v>
      </c>
      <c r="X15" s="23">
        <f t="shared" si="3"/>
        <v>0.45323318318491296</v>
      </c>
    </row>
    <row r="16" spans="1:24">
      <c r="A16" s="2">
        <v>2014</v>
      </c>
      <c r="B16" s="3">
        <v>403</v>
      </c>
      <c r="C16" s="2">
        <v>1806</v>
      </c>
      <c r="D16" s="2">
        <v>55181</v>
      </c>
      <c r="E16" s="2">
        <v>7678</v>
      </c>
      <c r="F16" s="2">
        <v>478961</v>
      </c>
      <c r="H16" s="17">
        <v>2011</v>
      </c>
      <c r="I16" s="13">
        <v>530942</v>
      </c>
      <c r="J16" s="29">
        <v>406815</v>
      </c>
      <c r="K16" s="34">
        <v>0</v>
      </c>
      <c r="L16" s="33">
        <v>166</v>
      </c>
      <c r="M16" s="20">
        <f t="shared" si="4"/>
        <v>1</v>
      </c>
      <c r="N16" s="20">
        <f t="shared" si="5"/>
        <v>0.99918423710197768</v>
      </c>
      <c r="P16" s="17">
        <v>2011</v>
      </c>
      <c r="Q16" s="22">
        <f t="shared" si="6"/>
        <v>1</v>
      </c>
      <c r="R16" s="22">
        <f t="shared" si="0"/>
        <v>1</v>
      </c>
      <c r="S16" s="22">
        <f t="shared" si="1"/>
        <v>-0.63299816985963131</v>
      </c>
      <c r="U16" s="17">
        <v>2011</v>
      </c>
      <c r="V16" s="23">
        <f t="shared" si="7"/>
        <v>0.99918423710197768</v>
      </c>
      <c r="W16" s="23">
        <f t="shared" si="2"/>
        <v>0.99837709283805887</v>
      </c>
      <c r="X16" s="23">
        <f t="shared" si="3"/>
        <v>0.42284724438163834</v>
      </c>
    </row>
    <row r="17" spans="1:24">
      <c r="A17" s="1">
        <v>2015</v>
      </c>
      <c r="B17" s="3">
        <v>848</v>
      </c>
      <c r="C17" s="2">
        <v>3111</v>
      </c>
      <c r="D17" s="2">
        <v>37704</v>
      </c>
      <c r="E17" s="2">
        <v>6929</v>
      </c>
      <c r="F17" s="2">
        <v>498639</v>
      </c>
      <c r="H17" s="17">
        <v>2012</v>
      </c>
      <c r="I17" s="13">
        <v>639648</v>
      </c>
      <c r="J17" s="29">
        <v>308096</v>
      </c>
      <c r="K17" s="34">
        <v>4</v>
      </c>
      <c r="L17" s="33">
        <v>792</v>
      </c>
      <c r="M17" s="20">
        <f t="shared" si="4"/>
        <v>0.99998749319942715</v>
      </c>
      <c r="N17" s="20">
        <f t="shared" si="5"/>
        <v>0.99487192768900057</v>
      </c>
      <c r="P17" s="17">
        <v>2012</v>
      </c>
      <c r="Q17" s="22">
        <f t="shared" si="6"/>
        <v>0.99998749319942715</v>
      </c>
      <c r="R17" s="22">
        <f t="shared" si="0"/>
        <v>0.99999689377325784</v>
      </c>
      <c r="S17" s="22">
        <f t="shared" si="1"/>
        <v>-0.67027367638458857</v>
      </c>
      <c r="U17" s="17">
        <v>2012</v>
      </c>
      <c r="V17" s="23">
        <f t="shared" si="7"/>
        <v>0.99487192768900057</v>
      </c>
      <c r="W17" s="23">
        <f t="shared" si="2"/>
        <v>0.99998925369605696</v>
      </c>
      <c r="X17" s="23">
        <f t="shared" si="3"/>
        <v>0.4903983388379079</v>
      </c>
    </row>
    <row r="18" spans="1:24">
      <c r="H18" s="17">
        <v>2013</v>
      </c>
      <c r="I18" s="13">
        <v>315916</v>
      </c>
      <c r="J18" s="29">
        <v>211618</v>
      </c>
      <c r="K18" s="34">
        <v>1594</v>
      </c>
      <c r="L18" s="33">
        <v>749</v>
      </c>
      <c r="M18" s="20">
        <f t="shared" si="4"/>
        <v>0.98995937135838241</v>
      </c>
      <c r="N18" s="20">
        <f t="shared" si="5"/>
        <v>0.99294617336968549</v>
      </c>
      <c r="P18" s="17">
        <v>2013</v>
      </c>
      <c r="Q18" s="22">
        <f t="shared" si="6"/>
        <v>0.98995937135838241</v>
      </c>
      <c r="R18" s="22">
        <f t="shared" si="0"/>
        <v>0.9995902622496704</v>
      </c>
      <c r="S18" s="22">
        <f t="shared" si="1"/>
        <v>-0.83690761092652399</v>
      </c>
      <c r="U18" s="17">
        <v>2013</v>
      </c>
      <c r="V18" s="23">
        <f t="shared" si="7"/>
        <v>0.99294617336968549</v>
      </c>
      <c r="W18" s="23">
        <f t="shared" si="2"/>
        <v>0.99993557457128324</v>
      </c>
      <c r="X18" s="23">
        <f t="shared" si="3"/>
        <v>0.78672401819118665</v>
      </c>
    </row>
    <row r="19" spans="1:24">
      <c r="A19" s="1" t="s">
        <v>7</v>
      </c>
      <c r="B19" s="1"/>
      <c r="C19" s="1"/>
      <c r="D19" s="1"/>
      <c r="E19" s="1"/>
      <c r="F19" s="1"/>
      <c r="H19" s="17">
        <v>2014</v>
      </c>
      <c r="I19" s="13">
        <v>533739</v>
      </c>
      <c r="J19" s="29">
        <v>409921</v>
      </c>
      <c r="K19" s="35">
        <v>0</v>
      </c>
      <c r="L19" s="33">
        <v>403</v>
      </c>
      <c r="M19" s="20">
        <f t="shared" si="4"/>
        <v>1</v>
      </c>
      <c r="N19" s="20">
        <f t="shared" si="5"/>
        <v>0.9980356986186526</v>
      </c>
      <c r="P19" s="17">
        <v>2014</v>
      </c>
      <c r="Q19" s="22">
        <f t="shared" si="6"/>
        <v>1</v>
      </c>
      <c r="R19" s="22">
        <f t="shared" si="0"/>
        <v>1</v>
      </c>
      <c r="S19" s="22">
        <f t="shared" si="1"/>
        <v>-0.6378718361642004</v>
      </c>
      <c r="U19" s="17">
        <v>2014</v>
      </c>
      <c r="V19" s="23">
        <f t="shared" si="7"/>
        <v>0.9980356986186526</v>
      </c>
      <c r="W19" s="23">
        <f t="shared" si="2"/>
        <v>0.99380990654878298</v>
      </c>
      <c r="X19" s="23">
        <f t="shared" si="3"/>
        <v>0.57176560062705173</v>
      </c>
    </row>
    <row r="20" spans="1:24">
      <c r="A20" s="4" t="s">
        <v>1</v>
      </c>
      <c r="B20" s="4" t="s">
        <v>2</v>
      </c>
      <c r="C20" s="4" t="s">
        <v>3</v>
      </c>
      <c r="D20" s="4" t="s">
        <v>4</v>
      </c>
      <c r="E20" s="4" t="s">
        <v>5</v>
      </c>
      <c r="F20" s="4" t="s">
        <v>6</v>
      </c>
      <c r="H20" s="17">
        <v>2015</v>
      </c>
      <c r="I20" s="25">
        <v>447604</v>
      </c>
      <c r="J20" s="25">
        <v>364376</v>
      </c>
      <c r="K20" s="34">
        <v>0</v>
      </c>
      <c r="L20" s="33">
        <v>913</v>
      </c>
      <c r="M20" s="20">
        <f>AVERAGE(M6:M19)</f>
        <v>0.99006722023559068</v>
      </c>
      <c r="N20" s="20">
        <f>AVERAGE(N6:N19)</f>
        <v>0.98822492995512978</v>
      </c>
      <c r="P20" s="17">
        <v>2015</v>
      </c>
      <c r="Q20" s="22">
        <f t="shared" si="6"/>
        <v>0.99006722023559068</v>
      </c>
      <c r="R20" s="22">
        <f t="shared" ref="R20:R22" si="8">M46</f>
        <v>0.99914388239263308</v>
      </c>
      <c r="S20" s="22">
        <f t="shared" si="1"/>
        <v>-0.60944461020360641</v>
      </c>
      <c r="U20" s="17">
        <v>2015</v>
      </c>
      <c r="V20" s="23">
        <f t="shared" si="7"/>
        <v>0.98822492995512978</v>
      </c>
      <c r="W20" s="23">
        <f t="shared" si="2"/>
        <v>0.9992316656453134</v>
      </c>
      <c r="X20" s="23">
        <f t="shared" si="3"/>
        <v>0.54308247237950791</v>
      </c>
    </row>
    <row r="21" spans="1:24">
      <c r="A21" s="18">
        <v>2001</v>
      </c>
      <c r="B21" s="14">
        <v>0</v>
      </c>
      <c r="C21" s="14">
        <v>4</v>
      </c>
      <c r="D21" s="1">
        <v>48905</v>
      </c>
      <c r="E21" s="1">
        <v>87135</v>
      </c>
      <c r="F21" s="1">
        <v>130825</v>
      </c>
      <c r="H21" s="17">
        <v>2016</v>
      </c>
      <c r="I21" s="26">
        <v>391061</v>
      </c>
      <c r="J21" s="27">
        <v>425094</v>
      </c>
      <c r="K21" s="34">
        <v>9197</v>
      </c>
      <c r="L21" s="33">
        <v>818</v>
      </c>
      <c r="M21" s="20">
        <f>(I21-K21)/(I21+K21)</f>
        <v>0.95404464120642185</v>
      </c>
      <c r="N21" s="20">
        <f>(J21-L21)/(J21+L21)</f>
        <v>0.99615883093221136</v>
      </c>
      <c r="P21" s="17">
        <v>2016</v>
      </c>
      <c r="Q21" s="22">
        <f t="shared" si="6"/>
        <v>0.95404464120642185</v>
      </c>
      <c r="R21" s="22">
        <f t="shared" si="8"/>
        <v>0.99679142845552815</v>
      </c>
      <c r="S21" s="22">
        <f t="shared" si="1"/>
        <v>-0.78187556357078447</v>
      </c>
      <c r="U21" s="17">
        <v>2016</v>
      </c>
      <c r="V21" s="23">
        <f t="shared" si="7"/>
        <v>0.99615883093221136</v>
      </c>
      <c r="W21" s="23">
        <f t="shared" si="2"/>
        <v>0.99897384885212426</v>
      </c>
      <c r="X21" s="23">
        <f t="shared" si="3"/>
        <v>0.6243411170663844</v>
      </c>
    </row>
    <row r="22" spans="1:24">
      <c r="A22" s="14">
        <v>2002</v>
      </c>
      <c r="B22" s="18">
        <v>0</v>
      </c>
      <c r="C22" s="18">
        <v>662</v>
      </c>
      <c r="D22" s="1">
        <v>48725</v>
      </c>
      <c r="E22" s="1">
        <v>106781</v>
      </c>
      <c r="F22" s="1">
        <v>126781</v>
      </c>
      <c r="H22" s="17">
        <v>2017</v>
      </c>
      <c r="I22" s="26">
        <v>359975</v>
      </c>
      <c r="J22" s="27">
        <v>456991</v>
      </c>
      <c r="K22" s="34">
        <v>12226</v>
      </c>
      <c r="L22" s="33">
        <v>1321</v>
      </c>
      <c r="M22" s="20">
        <f t="shared" ref="M22:N22" si="9">(I22-K22)/(I22+K22)</f>
        <v>0.93430431406686176</v>
      </c>
      <c r="N22" s="20">
        <f t="shared" si="9"/>
        <v>0.99423536804622181</v>
      </c>
      <c r="P22" s="17">
        <v>2017</v>
      </c>
      <c r="Q22" s="22">
        <f t="shared" si="6"/>
        <v>0.93430431406686176</v>
      </c>
      <c r="R22" s="22">
        <f t="shared" si="8"/>
        <v>0.99841537845550243</v>
      </c>
      <c r="S22" s="22">
        <f t="shared" si="1"/>
        <v>-0.64372942670007083</v>
      </c>
      <c r="U22" s="17">
        <v>2017</v>
      </c>
      <c r="V22" s="23">
        <f t="shared" si="7"/>
        <v>0.99423536804622181</v>
      </c>
      <c r="W22" s="23">
        <f t="shared" si="2"/>
        <v>0.99868998516243146</v>
      </c>
      <c r="X22" s="23">
        <f t="shared" si="3"/>
        <v>0.40955145483447369</v>
      </c>
    </row>
    <row r="23" spans="1:24">
      <c r="A23" s="18">
        <v>2003</v>
      </c>
      <c r="B23" s="12">
        <v>3564</v>
      </c>
      <c r="C23" s="8">
        <v>2</v>
      </c>
      <c r="D23" s="8">
        <v>45600</v>
      </c>
      <c r="E23" s="12">
        <v>143577</v>
      </c>
      <c r="F23" s="8">
        <v>114312</v>
      </c>
      <c r="P23" s="20" t="s">
        <v>19</v>
      </c>
      <c r="Q23" s="23">
        <f>AVERAGE(Q6:Q22)</f>
        <v>0.98466807404747902</v>
      </c>
      <c r="R23" s="23">
        <f t="shared" ref="R23:S23" si="10">AVERAGE(R6:R22)</f>
        <v>0.9989626495765016</v>
      </c>
      <c r="S23" s="23">
        <f t="shared" si="10"/>
        <v>-0.62160436137205599</v>
      </c>
      <c r="U23" s="20" t="s">
        <v>19</v>
      </c>
      <c r="V23" s="23">
        <f>AVERAGE(V6:V22)</f>
        <v>0.98904518519443418</v>
      </c>
      <c r="W23" s="23">
        <f t="shared" ref="W23:X23" si="11">AVERAGE(W6:W22)</f>
        <v>0.99918463639377986</v>
      </c>
      <c r="X23" s="23">
        <f t="shared" si="11"/>
        <v>0.54000762691726334</v>
      </c>
    </row>
    <row r="24" spans="1:24">
      <c r="A24" s="14">
        <v>2004</v>
      </c>
      <c r="B24" s="12">
        <v>69</v>
      </c>
      <c r="C24" s="12">
        <v>0</v>
      </c>
      <c r="D24" s="8">
        <v>87779</v>
      </c>
      <c r="E24" s="12">
        <v>167379</v>
      </c>
      <c r="F24" s="8">
        <v>183433</v>
      </c>
    </row>
    <row r="25" spans="1:24">
      <c r="A25" s="18">
        <v>2005</v>
      </c>
      <c r="B25" s="12">
        <v>1500</v>
      </c>
      <c r="C25" s="8">
        <v>1</v>
      </c>
      <c r="D25" s="8">
        <v>98175</v>
      </c>
      <c r="E25" s="12">
        <v>184350</v>
      </c>
      <c r="F25" s="8">
        <v>172470</v>
      </c>
    </row>
    <row r="26" spans="1:24">
      <c r="A26" s="14">
        <v>2006</v>
      </c>
      <c r="B26" s="12">
        <v>3638</v>
      </c>
      <c r="C26" s="12">
        <v>0</v>
      </c>
      <c r="D26" s="8">
        <v>63995</v>
      </c>
      <c r="E26" s="12">
        <v>169790</v>
      </c>
      <c r="F26" s="8">
        <v>155026</v>
      </c>
    </row>
    <row r="27" spans="1:24">
      <c r="A27" s="18">
        <v>2007</v>
      </c>
      <c r="B27" s="12">
        <v>3263</v>
      </c>
      <c r="C27" s="12">
        <v>1736</v>
      </c>
      <c r="D27" s="8">
        <v>102220</v>
      </c>
      <c r="E27" s="12">
        <v>287283</v>
      </c>
      <c r="F27" s="8">
        <v>237660</v>
      </c>
    </row>
    <row r="28" spans="1:24">
      <c r="A28" s="14">
        <v>2008</v>
      </c>
      <c r="B28" s="8">
        <v>30</v>
      </c>
      <c r="C28" s="12">
        <v>1</v>
      </c>
      <c r="D28" s="12">
        <v>173374</v>
      </c>
      <c r="E28" s="12">
        <v>380798</v>
      </c>
      <c r="F28" s="8">
        <v>417968</v>
      </c>
      <c r="T28" s="54"/>
      <c r="U28" s="54"/>
      <c r="V28" s="54"/>
    </row>
    <row r="29" spans="1:24">
      <c r="A29" s="18">
        <v>2009</v>
      </c>
      <c r="B29" s="8">
        <v>29</v>
      </c>
      <c r="C29" s="8">
        <v>0</v>
      </c>
      <c r="D29" s="12">
        <v>95621</v>
      </c>
      <c r="E29" s="12">
        <v>225879</v>
      </c>
      <c r="F29" s="8">
        <v>250492</v>
      </c>
      <c r="H29" s="57" t="s">
        <v>9</v>
      </c>
      <c r="I29" s="57"/>
      <c r="J29" s="57"/>
      <c r="K29" s="57"/>
      <c r="L29" s="57"/>
      <c r="T29" s="55"/>
      <c r="U29" s="19"/>
      <c r="V29" s="19"/>
    </row>
    <row r="30" spans="1:24">
      <c r="A30" s="14">
        <v>2010</v>
      </c>
      <c r="B30" s="8">
        <v>0</v>
      </c>
      <c r="C30" s="5">
        <v>0</v>
      </c>
      <c r="D30" s="12">
        <v>156620</v>
      </c>
      <c r="E30" s="12">
        <v>309548</v>
      </c>
      <c r="F30" s="8">
        <v>321834</v>
      </c>
      <c r="H30" s="11" t="s">
        <v>11</v>
      </c>
      <c r="I30" s="58" t="s">
        <v>12</v>
      </c>
      <c r="J30" s="50"/>
      <c r="K30" s="59" t="s">
        <v>16</v>
      </c>
      <c r="L30" s="59"/>
      <c r="M30" s="49" t="s">
        <v>17</v>
      </c>
      <c r="N30" s="49"/>
      <c r="P30" s="24" t="s">
        <v>10</v>
      </c>
      <c r="Q30" s="24"/>
      <c r="R30" s="24"/>
      <c r="S30" s="24"/>
      <c r="T30" s="19"/>
      <c r="U30" s="21"/>
      <c r="V30" s="21"/>
    </row>
    <row r="31" spans="1:24">
      <c r="A31" s="18">
        <v>2011</v>
      </c>
      <c r="B31" s="8">
        <v>0</v>
      </c>
      <c r="C31" s="8">
        <v>0</v>
      </c>
      <c r="D31" s="12">
        <v>187825</v>
      </c>
      <c r="E31" s="8">
        <v>476537</v>
      </c>
      <c r="F31" s="8">
        <v>448258</v>
      </c>
      <c r="H31" s="7"/>
      <c r="I31" s="16" t="s">
        <v>13</v>
      </c>
      <c r="J31" s="28" t="s">
        <v>14</v>
      </c>
      <c r="K31" s="39" t="s">
        <v>13</v>
      </c>
      <c r="L31" s="39" t="s">
        <v>14</v>
      </c>
      <c r="M31" s="30" t="s">
        <v>13</v>
      </c>
      <c r="N31" s="16" t="s">
        <v>14</v>
      </c>
      <c r="P31" s="7" t="s">
        <v>11</v>
      </c>
      <c r="Q31" s="50" t="s">
        <v>12</v>
      </c>
      <c r="R31" s="51"/>
      <c r="S31" s="52" t="s">
        <v>16</v>
      </c>
      <c r="T31" s="53"/>
      <c r="U31" s="49" t="s">
        <v>17</v>
      </c>
      <c r="V31" s="49"/>
    </row>
    <row r="32" spans="1:24">
      <c r="A32" s="14">
        <v>2012</v>
      </c>
      <c r="B32" s="12">
        <v>4</v>
      </c>
      <c r="C32" s="8">
        <v>1</v>
      </c>
      <c r="D32" s="8">
        <v>184222</v>
      </c>
      <c r="E32" s="8">
        <v>454979</v>
      </c>
      <c r="F32" s="12">
        <v>282463</v>
      </c>
      <c r="H32" s="10">
        <v>2001</v>
      </c>
      <c r="I32" s="6">
        <v>340871</v>
      </c>
      <c r="J32" s="38">
        <v>76696</v>
      </c>
      <c r="K32" s="40">
        <v>4</v>
      </c>
      <c r="L32" s="41">
        <v>8</v>
      </c>
      <c r="M32" s="19">
        <f>(I32-K32)/(I32+K32)</f>
        <v>0.99997653098643202</v>
      </c>
      <c r="N32" s="19">
        <f>(J32-L32)/(J32+L32)</f>
        <v>0.99979140592407179</v>
      </c>
      <c r="P32" s="7"/>
      <c r="Q32" s="16" t="s">
        <v>13</v>
      </c>
      <c r="R32" s="16" t="s">
        <v>14</v>
      </c>
      <c r="S32" s="31" t="s">
        <v>13</v>
      </c>
      <c r="T32" s="16" t="s">
        <v>14</v>
      </c>
      <c r="U32" s="30" t="s">
        <v>13</v>
      </c>
      <c r="V32" s="16" t="s">
        <v>14</v>
      </c>
    </row>
    <row r="33" spans="1:22">
      <c r="A33" s="18">
        <v>2013</v>
      </c>
      <c r="B33" s="8">
        <v>1594</v>
      </c>
      <c r="C33" s="5">
        <v>117</v>
      </c>
      <c r="D33" s="8">
        <v>118588</v>
      </c>
      <c r="E33" s="8">
        <v>376742</v>
      </c>
      <c r="F33" s="12">
        <v>223691</v>
      </c>
      <c r="H33" s="15">
        <v>2002</v>
      </c>
      <c r="I33" s="6">
        <v>279672</v>
      </c>
      <c r="J33" s="38">
        <v>72953</v>
      </c>
      <c r="K33" s="40">
        <v>662</v>
      </c>
      <c r="L33" s="41">
        <v>13</v>
      </c>
      <c r="M33" s="19">
        <f t="shared" ref="M33:M45" si="12">(I33-K33)/(I33+K33)</f>
        <v>0.99527706236132618</v>
      </c>
      <c r="N33" s="19">
        <f t="shared" ref="N33:N45" si="13">(J33-L33)/(J33+L33)</f>
        <v>0.99964366965435958</v>
      </c>
      <c r="P33" s="10">
        <v>2001</v>
      </c>
      <c r="Q33" s="46">
        <v>9259</v>
      </c>
      <c r="R33" s="46">
        <v>10318</v>
      </c>
      <c r="S33" s="48">
        <v>48905</v>
      </c>
      <c r="T33" s="48">
        <v>985</v>
      </c>
      <c r="U33" s="19">
        <f>(Q33-S33)/(Q33+S33)</f>
        <v>-0.68162437246406715</v>
      </c>
      <c r="V33" s="19">
        <f>(R33-T33)/(R33+T33)</f>
        <v>0.82570998849862864</v>
      </c>
    </row>
    <row r="34" spans="1:22">
      <c r="A34" s="14">
        <v>2014</v>
      </c>
      <c r="B34" s="5">
        <v>0</v>
      </c>
      <c r="C34" s="5">
        <v>0</v>
      </c>
      <c r="D34" s="8">
        <v>161712</v>
      </c>
      <c r="E34" s="8">
        <v>366089</v>
      </c>
      <c r="F34" s="12">
        <v>367665</v>
      </c>
      <c r="H34" s="15">
        <v>2003</v>
      </c>
      <c r="I34" s="6">
        <v>399436</v>
      </c>
      <c r="J34" s="38">
        <v>105424</v>
      </c>
      <c r="K34" s="42">
        <v>2</v>
      </c>
      <c r="L34" s="43">
        <v>7</v>
      </c>
      <c r="M34" s="19">
        <f t="shared" si="12"/>
        <v>0.99998998593023203</v>
      </c>
      <c r="N34" s="19">
        <f t="shared" si="13"/>
        <v>0.9998672117308951</v>
      </c>
      <c r="P34" s="15">
        <v>2002</v>
      </c>
      <c r="Q34" s="46">
        <v>9495</v>
      </c>
      <c r="R34" s="46">
        <v>31759</v>
      </c>
      <c r="S34" s="48">
        <v>48725</v>
      </c>
      <c r="T34" s="48">
        <v>2940</v>
      </c>
      <c r="U34" s="19">
        <f t="shared" ref="U34:U46" si="14">(Q34-S34)/(Q34+S34)</f>
        <v>-0.67382342837512887</v>
      </c>
      <c r="V34" s="19">
        <f t="shared" ref="V34:V46" si="15">(R34-T34)/(R34+T34)</f>
        <v>0.8305426669356466</v>
      </c>
    </row>
    <row r="35" spans="1:22">
      <c r="A35" s="1">
        <v>2015</v>
      </c>
      <c r="B35" s="18"/>
      <c r="C35" s="12">
        <v>63</v>
      </c>
      <c r="D35" s="8">
        <v>179573</v>
      </c>
      <c r="E35" s="8">
        <v>285133</v>
      </c>
      <c r="F35" s="12">
        <v>341643</v>
      </c>
      <c r="H35" s="15">
        <v>2004</v>
      </c>
      <c r="I35" s="6">
        <v>416790</v>
      </c>
      <c r="J35" s="38">
        <v>161062</v>
      </c>
      <c r="K35" s="42">
        <v>0</v>
      </c>
      <c r="L35" s="41">
        <v>16</v>
      </c>
      <c r="M35" s="19">
        <f t="shared" si="12"/>
        <v>1</v>
      </c>
      <c r="N35" s="19">
        <f t="shared" si="13"/>
        <v>0.99980133848197772</v>
      </c>
      <c r="P35" s="15">
        <v>2003</v>
      </c>
      <c r="Q35" s="46">
        <v>16617</v>
      </c>
      <c r="R35" s="46">
        <v>61814</v>
      </c>
      <c r="S35" s="34">
        <v>45600</v>
      </c>
      <c r="T35" s="33">
        <v>11457</v>
      </c>
      <c r="U35" s="19">
        <f t="shared" si="14"/>
        <v>-0.46583731134577366</v>
      </c>
      <c r="V35" s="19">
        <f t="shared" si="15"/>
        <v>0.68727054359842232</v>
      </c>
    </row>
    <row r="36" spans="1:22">
      <c r="H36" s="15">
        <v>2005</v>
      </c>
      <c r="I36" s="6">
        <v>482754</v>
      </c>
      <c r="J36" s="38">
        <v>174462</v>
      </c>
      <c r="K36" s="42">
        <v>1</v>
      </c>
      <c r="L36" s="41">
        <v>13</v>
      </c>
      <c r="M36" s="19">
        <f t="shared" si="12"/>
        <v>0.99999585711178551</v>
      </c>
      <c r="N36" s="19">
        <f t="shared" si="13"/>
        <v>0.99985098151597651</v>
      </c>
      <c r="P36" s="15">
        <v>2004</v>
      </c>
      <c r="Q36" s="46">
        <v>26520</v>
      </c>
      <c r="R36" s="46">
        <v>78270</v>
      </c>
      <c r="S36" s="34">
        <v>87779</v>
      </c>
      <c r="T36" s="33">
        <v>25614</v>
      </c>
      <c r="U36" s="19">
        <f t="shared" si="14"/>
        <v>-0.53595394535385266</v>
      </c>
      <c r="V36" s="19">
        <f t="shared" si="15"/>
        <v>0.50687305071040778</v>
      </c>
    </row>
    <row r="37" spans="1:22">
      <c r="H37" s="15">
        <v>2006</v>
      </c>
      <c r="I37" s="9">
        <v>402112</v>
      </c>
      <c r="J37" s="38">
        <v>176657</v>
      </c>
      <c r="K37" s="42">
        <v>0</v>
      </c>
      <c r="L37" s="43">
        <v>4</v>
      </c>
      <c r="M37" s="19">
        <f t="shared" si="12"/>
        <v>1</v>
      </c>
      <c r="N37" s="19">
        <f t="shared" si="13"/>
        <v>0.99995471552861126</v>
      </c>
      <c r="P37" s="15">
        <v>2005</v>
      </c>
      <c r="Q37" s="46">
        <v>31445</v>
      </c>
      <c r="R37" s="46">
        <v>87572</v>
      </c>
      <c r="S37" s="34">
        <v>98175</v>
      </c>
      <c r="T37" s="33">
        <v>47389</v>
      </c>
      <c r="U37" s="19">
        <f t="shared" si="14"/>
        <v>-0.5148125289307206</v>
      </c>
      <c r="V37" s="19">
        <f t="shared" si="15"/>
        <v>0.29773786501285554</v>
      </c>
    </row>
    <row r="38" spans="1:22">
      <c r="H38" s="15">
        <v>2007</v>
      </c>
      <c r="I38" s="6">
        <v>508160</v>
      </c>
      <c r="J38" s="38">
        <v>225653</v>
      </c>
      <c r="K38" s="42">
        <v>1736</v>
      </c>
      <c r="L38" s="41">
        <v>37</v>
      </c>
      <c r="M38" s="19">
        <f t="shared" si="12"/>
        <v>0.99319076831353847</v>
      </c>
      <c r="N38" s="19">
        <f t="shared" si="13"/>
        <v>0.99967211662014266</v>
      </c>
      <c r="P38" s="15">
        <v>2006</v>
      </c>
      <c r="Q38" s="46">
        <v>33085</v>
      </c>
      <c r="R38" s="46">
        <v>62959</v>
      </c>
      <c r="S38" s="34">
        <v>63995</v>
      </c>
      <c r="T38" s="33">
        <v>42011</v>
      </c>
      <c r="U38" s="19">
        <f t="shared" si="14"/>
        <v>-0.31839719818706219</v>
      </c>
      <c r="V38" s="19">
        <f t="shared" si="15"/>
        <v>0.19956177955606363</v>
      </c>
    </row>
    <row r="39" spans="1:22">
      <c r="H39" s="15">
        <v>2008</v>
      </c>
      <c r="I39" s="6">
        <v>665063</v>
      </c>
      <c r="J39" s="38">
        <v>374549</v>
      </c>
      <c r="K39" s="42">
        <v>1</v>
      </c>
      <c r="L39" s="41">
        <v>10</v>
      </c>
      <c r="M39" s="19">
        <f t="shared" si="12"/>
        <v>0.9999969927706206</v>
      </c>
      <c r="N39" s="19">
        <f t="shared" si="13"/>
        <v>0.99994660387282108</v>
      </c>
      <c r="P39" s="15">
        <v>2007</v>
      </c>
      <c r="Q39" s="46">
        <v>31053</v>
      </c>
      <c r="R39" s="46">
        <v>93835</v>
      </c>
      <c r="S39" s="34">
        <v>102220</v>
      </c>
      <c r="T39" s="33">
        <v>46072</v>
      </c>
      <c r="U39" s="19">
        <f t="shared" si="14"/>
        <v>-0.53399413234488602</v>
      </c>
      <c r="V39" s="19">
        <f t="shared" si="15"/>
        <v>0.34139106692302745</v>
      </c>
    </row>
    <row r="40" spans="1:22">
      <c r="H40" s="15">
        <v>2009</v>
      </c>
      <c r="I40" s="6">
        <v>407789</v>
      </c>
      <c r="J40" s="38">
        <v>186717</v>
      </c>
      <c r="K40" s="42">
        <v>0</v>
      </c>
      <c r="L40" s="41">
        <v>122</v>
      </c>
      <c r="M40" s="19">
        <f t="shared" si="12"/>
        <v>1</v>
      </c>
      <c r="N40" s="19">
        <f t="shared" si="13"/>
        <v>0.99869406280273387</v>
      </c>
      <c r="P40" s="15">
        <v>2008</v>
      </c>
      <c r="Q40" s="46">
        <v>50450</v>
      </c>
      <c r="R40" s="46">
        <v>122879</v>
      </c>
      <c r="S40" s="34">
        <v>173374</v>
      </c>
      <c r="T40" s="33">
        <v>41535</v>
      </c>
      <c r="U40" s="19">
        <f t="shared" si="14"/>
        <v>-0.54919937093430549</v>
      </c>
      <c r="V40" s="19">
        <f t="shared" si="15"/>
        <v>0.49475105526293384</v>
      </c>
    </row>
    <row r="41" spans="1:22">
      <c r="H41" s="15">
        <v>2010</v>
      </c>
      <c r="I41" s="6">
        <v>978801</v>
      </c>
      <c r="J41" s="38">
        <v>286916</v>
      </c>
      <c r="K41" s="44">
        <v>0</v>
      </c>
      <c r="L41" s="41">
        <v>13</v>
      </c>
      <c r="M41" s="19">
        <f t="shared" si="12"/>
        <v>1</v>
      </c>
      <c r="N41" s="19">
        <f t="shared" si="13"/>
        <v>0.9999093852486155</v>
      </c>
      <c r="P41" s="15">
        <v>2009</v>
      </c>
      <c r="Q41" s="46">
        <v>18402</v>
      </c>
      <c r="R41" s="46">
        <v>92680</v>
      </c>
      <c r="S41" s="34">
        <v>95621</v>
      </c>
      <c r="T41" s="33">
        <v>16719</v>
      </c>
      <c r="U41" s="19">
        <f t="shared" si="14"/>
        <v>-0.67722301640897009</v>
      </c>
      <c r="V41" s="19">
        <f t="shared" si="15"/>
        <v>0.69434821159242777</v>
      </c>
    </row>
    <row r="42" spans="1:22">
      <c r="H42" s="15">
        <v>2011</v>
      </c>
      <c r="I42" s="6">
        <v>962456</v>
      </c>
      <c r="J42" s="38">
        <v>462990</v>
      </c>
      <c r="K42" s="42">
        <v>0</v>
      </c>
      <c r="L42" s="41">
        <v>376</v>
      </c>
      <c r="M42" s="19">
        <f t="shared" si="12"/>
        <v>1</v>
      </c>
      <c r="N42" s="19">
        <f t="shared" si="13"/>
        <v>0.99837709283805887</v>
      </c>
      <c r="P42" s="15">
        <v>2010</v>
      </c>
      <c r="Q42" s="46">
        <v>17083</v>
      </c>
      <c r="R42" s="46">
        <v>126145</v>
      </c>
      <c r="S42" s="34">
        <v>156620</v>
      </c>
      <c r="T42" s="33">
        <v>47461</v>
      </c>
      <c r="U42" s="19">
        <f t="shared" si="14"/>
        <v>-0.80330794517077997</v>
      </c>
      <c r="V42" s="19">
        <f t="shared" si="15"/>
        <v>0.45323318318491296</v>
      </c>
    </row>
    <row r="43" spans="1:22">
      <c r="H43" s="15">
        <v>2012</v>
      </c>
      <c r="I43" s="6">
        <v>643867</v>
      </c>
      <c r="J43" s="38">
        <v>372219</v>
      </c>
      <c r="K43" s="42">
        <v>1</v>
      </c>
      <c r="L43" s="41">
        <v>2</v>
      </c>
      <c r="M43" s="19">
        <f t="shared" si="12"/>
        <v>0.99999689377325784</v>
      </c>
      <c r="N43" s="19">
        <f t="shared" si="13"/>
        <v>0.99998925369605696</v>
      </c>
      <c r="P43" s="15">
        <v>2011</v>
      </c>
      <c r="Q43" s="46">
        <v>42212</v>
      </c>
      <c r="R43" s="46">
        <v>218491</v>
      </c>
      <c r="S43" s="34">
        <v>187825</v>
      </c>
      <c r="T43" s="33">
        <v>88627</v>
      </c>
      <c r="U43" s="19">
        <f t="shared" si="14"/>
        <v>-0.63299816985963131</v>
      </c>
      <c r="V43" s="19">
        <f t="shared" si="15"/>
        <v>0.42284724438163834</v>
      </c>
    </row>
    <row r="44" spans="1:22">
      <c r="H44" s="15">
        <v>2013</v>
      </c>
      <c r="I44" s="6">
        <v>570980</v>
      </c>
      <c r="J44" s="38">
        <v>434597</v>
      </c>
      <c r="K44" s="44">
        <v>117</v>
      </c>
      <c r="L44" s="41">
        <v>14</v>
      </c>
      <c r="M44" s="19">
        <f t="shared" si="12"/>
        <v>0.9995902622496704</v>
      </c>
      <c r="N44" s="19">
        <f t="shared" si="13"/>
        <v>0.99993557457128324</v>
      </c>
      <c r="P44" s="15">
        <v>2012</v>
      </c>
      <c r="Q44" s="46">
        <v>36367</v>
      </c>
      <c r="R44" s="46">
        <v>144629</v>
      </c>
      <c r="S44" s="34">
        <v>184222</v>
      </c>
      <c r="T44" s="33">
        <v>49452</v>
      </c>
      <c r="U44" s="19">
        <f t="shared" si="14"/>
        <v>-0.67027367638458857</v>
      </c>
      <c r="V44" s="19">
        <f t="shared" si="15"/>
        <v>0.4903983388379079</v>
      </c>
    </row>
    <row r="45" spans="1:22">
      <c r="H45" s="15">
        <v>2014</v>
      </c>
      <c r="I45" s="9">
        <v>764063</v>
      </c>
      <c r="J45" s="38">
        <v>581707</v>
      </c>
      <c r="K45" s="44">
        <v>0</v>
      </c>
      <c r="L45" s="41">
        <v>1806</v>
      </c>
      <c r="M45" s="19">
        <f t="shared" si="12"/>
        <v>1</v>
      </c>
      <c r="N45" s="19">
        <f t="shared" si="13"/>
        <v>0.99380990654878298</v>
      </c>
      <c r="P45" s="15">
        <v>2013</v>
      </c>
      <c r="Q45" s="46">
        <v>10529</v>
      </c>
      <c r="R45" s="46">
        <v>119631</v>
      </c>
      <c r="S45" s="34">
        <v>118588</v>
      </c>
      <c r="T45" s="33">
        <v>14280</v>
      </c>
      <c r="U45" s="19">
        <f t="shared" si="14"/>
        <v>-0.83690761092652399</v>
      </c>
      <c r="V45" s="19">
        <f t="shared" si="15"/>
        <v>0.78672401819118665</v>
      </c>
    </row>
    <row r="46" spans="1:22">
      <c r="H46" s="15">
        <v>2015</v>
      </c>
      <c r="I46" s="25">
        <v>682434</v>
      </c>
      <c r="J46" s="25">
        <v>438084</v>
      </c>
      <c r="K46" s="42">
        <v>63</v>
      </c>
      <c r="L46" s="45">
        <v>3111</v>
      </c>
      <c r="M46" s="19">
        <f>AVERAGE(M32:M45)</f>
        <v>0.99914388239263308</v>
      </c>
      <c r="N46" s="19">
        <f>AVERAGE(N32:N45)</f>
        <v>0.9992316656453134</v>
      </c>
      <c r="P46" s="15">
        <v>2014</v>
      </c>
      <c r="Q46" s="46">
        <v>35754</v>
      </c>
      <c r="R46" s="46">
        <v>202533</v>
      </c>
      <c r="S46" s="34">
        <v>161712</v>
      </c>
      <c r="T46" s="33">
        <v>55181</v>
      </c>
      <c r="U46" s="19">
        <f t="shared" si="14"/>
        <v>-0.6378718361642004</v>
      </c>
      <c r="V46" s="19">
        <f t="shared" si="15"/>
        <v>0.57176560062705173</v>
      </c>
    </row>
    <row r="47" spans="1:22">
      <c r="H47" s="15">
        <v>2016</v>
      </c>
      <c r="I47" s="36">
        <v>762977</v>
      </c>
      <c r="J47" s="37">
        <v>381814</v>
      </c>
      <c r="K47" s="45">
        <v>1226</v>
      </c>
      <c r="L47" s="41">
        <v>196</v>
      </c>
      <c r="M47" s="19">
        <f>(I47-K47)/(I47+K47)</f>
        <v>0.99679142845552815</v>
      </c>
      <c r="N47" s="19">
        <f>(J47-L47)/(J47+L47)</f>
        <v>0.99897384885212426</v>
      </c>
      <c r="P47" s="15">
        <v>2015</v>
      </c>
      <c r="Q47" s="47">
        <v>27373</v>
      </c>
      <c r="R47" s="47">
        <v>152490</v>
      </c>
      <c r="S47" s="34">
        <v>179573</v>
      </c>
      <c r="T47" s="33">
        <v>37704</v>
      </c>
      <c r="U47" s="19">
        <f>AVERAGE(U33:U46)</f>
        <v>-0.60944461020360641</v>
      </c>
      <c r="V47" s="19">
        <f>AVERAGE(V33:V46)</f>
        <v>0.54308247237950791</v>
      </c>
    </row>
    <row r="48" spans="1:22">
      <c r="H48" s="15">
        <v>2017</v>
      </c>
      <c r="I48" s="36">
        <v>943326</v>
      </c>
      <c r="J48" s="37">
        <v>575189</v>
      </c>
      <c r="K48" s="45">
        <v>748</v>
      </c>
      <c r="L48" s="41">
        <v>377</v>
      </c>
      <c r="M48" s="19">
        <f t="shared" ref="M48:N48" si="16">(I48-K48)/(I48+K48)</f>
        <v>0.99841537845550243</v>
      </c>
      <c r="N48" s="19">
        <f t="shared" si="16"/>
        <v>0.99868998516243146</v>
      </c>
      <c r="P48" s="15">
        <v>2016</v>
      </c>
      <c r="Q48" s="46">
        <v>21771</v>
      </c>
      <c r="R48" s="46">
        <v>146531</v>
      </c>
      <c r="S48" s="34">
        <v>177849</v>
      </c>
      <c r="T48" s="33">
        <v>33888</v>
      </c>
      <c r="U48" s="19">
        <f>(Q48-S48)/(Q48+S48)</f>
        <v>-0.78187556357078447</v>
      </c>
      <c r="V48" s="19">
        <f>(R48-T48)/(R48+T48)</f>
        <v>0.6243411170663844</v>
      </c>
    </row>
    <row r="49" spans="16:22">
      <c r="P49" s="15">
        <v>2017</v>
      </c>
      <c r="Q49" s="46">
        <v>31712</v>
      </c>
      <c r="R49" s="46">
        <v>152961</v>
      </c>
      <c r="S49" s="34">
        <v>146310</v>
      </c>
      <c r="T49" s="33">
        <v>64074</v>
      </c>
      <c r="U49" s="19">
        <f t="shared" ref="U49" si="17">(Q49-S49)/(Q49+S49)</f>
        <v>-0.64372942670007083</v>
      </c>
      <c r="V49" s="19">
        <f t="shared" ref="V49" si="18">(R49-T49)/(R49+T49)</f>
        <v>0.40955145483447369</v>
      </c>
    </row>
  </sheetData>
  <mergeCells count="13">
    <mergeCell ref="M4:N4"/>
    <mergeCell ref="M30:N30"/>
    <mergeCell ref="H3:L3"/>
    <mergeCell ref="H29:L29"/>
    <mergeCell ref="I4:J4"/>
    <mergeCell ref="K4:L4"/>
    <mergeCell ref="I30:J30"/>
    <mergeCell ref="K30:L30"/>
    <mergeCell ref="U31:V31"/>
    <mergeCell ref="Q31:R31"/>
    <mergeCell ref="S31:T31"/>
    <mergeCell ref="T28:T29"/>
    <mergeCell ref="U28:V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E2"/>
  <sheetViews>
    <sheetView workbookViewId="0">
      <selection activeCell="F4" sqref="F4"/>
    </sheetView>
  </sheetViews>
  <sheetFormatPr defaultRowHeight="15"/>
  <sheetData>
    <row r="2" spans="2:5">
      <c r="B2" s="19"/>
      <c r="C2" s="19"/>
      <c r="D2" s="19"/>
      <c r="E2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8.1</dc:creator>
  <cp:lastModifiedBy>ACER</cp:lastModifiedBy>
  <dcterms:created xsi:type="dcterms:W3CDTF">2016-07-28T12:11:17Z</dcterms:created>
  <dcterms:modified xsi:type="dcterms:W3CDTF">2020-08-05T07:59:52Z</dcterms:modified>
</cp:coreProperties>
</file>